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activeTab="0"/>
  </bookViews>
  <sheets>
    <sheet name="計算式" sheetId="1" r:id="rId1"/>
    <sheet name="特別加入" sheetId="2" r:id="rId2"/>
  </sheets>
  <definedNames>
    <definedName name="_xlfn.IFERROR" hidden="1">#NAME?</definedName>
    <definedName name="_xlnm.Print_Area" localSheetId="0">'計算式'!$A$1:$M$20</definedName>
    <definedName name="_xlnm.Print_Area" localSheetId="1">'特別加入'!$A$1:$M$19</definedName>
  </definedNames>
  <calcPr fullCalcOnLoad="1"/>
</workbook>
</file>

<file path=xl/sharedStrings.xml><?xml version="1.0" encoding="utf-8"?>
<sst xmlns="http://schemas.openxmlformats.org/spreadsheetml/2006/main" count="80" uniqueCount="36">
  <si>
    <t>労災保険料</t>
  </si>
  <si>
    <t>拠出金</t>
  </si>
  <si>
    <t>外部あり</t>
  </si>
  <si>
    <t>請負金額（税抜き）</t>
  </si>
  <si>
    <t>×</t>
  </si>
  <si>
    <t>労災保険料</t>
  </si>
  <si>
    <t>内部のみ</t>
  </si>
  <si>
    <t>　</t>
  </si>
  <si>
    <t>拠出金</t>
  </si>
  <si>
    <t>　</t>
  </si>
  <si>
    <t>労災手数料</t>
  </si>
  <si>
    <t>=</t>
  </si>
  <si>
    <t>現場にかける労災保険料の計算式</t>
  </si>
  <si>
    <t>1000分の0.02</t>
  </si>
  <si>
    <t>　</t>
  </si>
  <si>
    <t>労災手数料</t>
  </si>
  <si>
    <t>＝</t>
  </si>
  <si>
    <t>支払金額の合計</t>
  </si>
  <si>
    <t>内部のみ</t>
  </si>
  <si>
    <t>・一人親方の方が個別で現場にかける労災保険料を出す時に計算する方法</t>
  </si>
  <si>
    <t>・中小事業主の労災にご加入の方が現場にかける労災保険料を出す時に計算する方法</t>
  </si>
  <si>
    <r>
      <rPr>
        <b/>
        <sz val="14"/>
        <color indexed="8"/>
        <rFont val="ＭＳ Ｐゴシック"/>
        <family val="3"/>
      </rPr>
      <t>←</t>
    </r>
    <r>
      <rPr>
        <b/>
        <sz val="10"/>
        <color indexed="8"/>
        <rFont val="ＭＳ Ｐゴシック"/>
        <family val="3"/>
      </rPr>
      <t>請負金額（税抜き）を記入して下さい</t>
    </r>
  </si>
  <si>
    <t>1000分の9.5</t>
  </si>
  <si>
    <t>1000分の12</t>
  </si>
  <si>
    <t>↑請負金額（税抜き）を記入して下さい</t>
  </si>
  <si>
    <t>給付基礎日額</t>
  </si>
  <si>
    <t>↓</t>
  </si>
  <si>
    <t>35業種</t>
  </si>
  <si>
    <t>÷</t>
  </si>
  <si>
    <t>×</t>
  </si>
  <si>
    <t>加入月数</t>
  </si>
  <si>
    <t>38業種</t>
  </si>
  <si>
    <t>1000分の9.5</t>
  </si>
  <si>
    <t>1000分の12</t>
  </si>
  <si>
    <t>加入人数</t>
  </si>
  <si>
    <t>・中小事業特別加入保険料</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</si>
</sst>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 "/>
    <numFmt numFmtId="182" formatCode="[$]ggge&quot;年&quot;m&quot;月&quot;d&quot;日&quot;;@"/>
    <numFmt numFmtId="183" formatCode="[$-411]gge&quot;年&quot;m&quot;月&quot;d&quot;日&quot;;@"/>
    <numFmt numFmtId="184" formatCode="[$]gge&quot;年&quot;m&quot;月&quot;d&quot;日&quot;;@"/>
    <numFmt numFmtId="185" formatCode="0&quot;月&quot;"/>
    <numFmt numFmtId="186" formatCode="0\ｹ&quot;月&quot;"/>
    <numFmt numFmtId="187" formatCode="0&quot;人&quot;"/>
    <numFmt numFmtId="188" formatCode="[$]ggge&quot;年&quot;m&quot;月&quot;d&quot;日&quot;;@"/>
    <numFmt numFmtId="189" formatCode="[$]gge&quot;年&quot;m&quot;月&quot;d&quot;日&quot;;@"/>
  </numFmts>
  <fonts count="73">
    <font>
      <sz val="11"/>
      <color theme="1"/>
      <name val="Calibri"/>
      <family val="3"/>
    </font>
    <font>
      <sz val="11"/>
      <color indexed="8"/>
      <name val="ＭＳ Ｐゴシック"/>
      <family val="3"/>
    </font>
    <font>
      <sz val="6"/>
      <name val="ＭＳ Ｐゴシック"/>
      <family val="3"/>
    </font>
    <font>
      <b/>
      <sz val="10"/>
      <color indexed="8"/>
      <name val="ＭＳ Ｐゴシック"/>
      <family val="3"/>
    </font>
    <font>
      <b/>
      <sz val="14"/>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2"/>
      <color indexed="8"/>
      <name val="ＭＳ Ｐゴシック"/>
      <family val="3"/>
    </font>
    <font>
      <sz val="10"/>
      <color indexed="8"/>
      <name val="ＭＳ Ｐゴシック"/>
      <family val="3"/>
    </font>
    <font>
      <b/>
      <u val="single"/>
      <sz val="12"/>
      <color indexed="10"/>
      <name val="ＭＳ Ｐゴシック"/>
      <family val="3"/>
    </font>
    <font>
      <sz val="18"/>
      <color indexed="8"/>
      <name val="ＭＳ Ｐゴシック"/>
      <family val="3"/>
    </font>
    <font>
      <b/>
      <sz val="12"/>
      <color indexed="8"/>
      <name val="ＭＳ Ｐゴシック"/>
      <family val="3"/>
    </font>
    <font>
      <b/>
      <u val="single"/>
      <sz val="12"/>
      <color indexed="17"/>
      <name val="ＭＳ Ｐゴシック"/>
      <family val="3"/>
    </font>
    <font>
      <b/>
      <u val="single"/>
      <sz val="12"/>
      <color indexed="62"/>
      <name val="ＭＳ Ｐゴシック"/>
      <family val="3"/>
    </font>
    <font>
      <sz val="10"/>
      <color indexed="10"/>
      <name val="ＭＳ Ｐゴシック"/>
      <family val="3"/>
    </font>
    <font>
      <sz val="14"/>
      <color indexed="10"/>
      <name val="ＭＳ Ｐゴシック"/>
      <family val="3"/>
    </font>
    <font>
      <sz val="12"/>
      <color indexed="10"/>
      <name val="ＭＳ Ｐゴシック"/>
      <family val="3"/>
    </font>
    <font>
      <sz val="10"/>
      <color indexed="62"/>
      <name val="ＭＳ Ｐゴシック"/>
      <family val="3"/>
    </font>
    <font>
      <sz val="14"/>
      <color indexed="62"/>
      <name val="ＭＳ Ｐゴシック"/>
      <family val="3"/>
    </font>
    <font>
      <sz val="12"/>
      <color indexed="62"/>
      <name val="ＭＳ Ｐゴシック"/>
      <family val="3"/>
    </font>
    <font>
      <sz val="9"/>
      <color indexed="8"/>
      <name val="ＭＳ Ｐゴシック"/>
      <family val="3"/>
    </font>
    <font>
      <b/>
      <sz val="14"/>
      <color indexed="10"/>
      <name val="ＭＳ Ｐゴシック"/>
      <family val="3"/>
    </font>
    <font>
      <b/>
      <sz val="16"/>
      <color indexed="8"/>
      <name val="ＭＳ Ｐゴシック"/>
      <family val="3"/>
    </font>
    <font>
      <b/>
      <sz val="10"/>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12"/>
      <color theme="1"/>
      <name val="Calibri"/>
      <family val="3"/>
    </font>
    <font>
      <sz val="10"/>
      <color theme="1"/>
      <name val="Calibri"/>
      <family val="3"/>
    </font>
    <font>
      <b/>
      <u val="single"/>
      <sz val="12"/>
      <color rgb="FFFF0000"/>
      <name val="Calibri"/>
      <family val="3"/>
    </font>
    <font>
      <sz val="18"/>
      <color theme="1"/>
      <name val="Calibri"/>
      <family val="3"/>
    </font>
    <font>
      <b/>
      <sz val="12"/>
      <color theme="1"/>
      <name val="Calibri"/>
      <family val="3"/>
    </font>
    <font>
      <b/>
      <u val="single"/>
      <sz val="12"/>
      <color rgb="FF00B050"/>
      <name val="Calibri"/>
      <family val="3"/>
    </font>
    <font>
      <b/>
      <u val="single"/>
      <sz val="12"/>
      <color theme="4" tint="-0.24997000396251678"/>
      <name val="Calibri"/>
      <family val="3"/>
    </font>
    <font>
      <b/>
      <sz val="10"/>
      <color theme="1"/>
      <name val="Calibri"/>
      <family val="3"/>
    </font>
    <font>
      <sz val="10"/>
      <color rgb="FFFF0000"/>
      <name val="Calibri"/>
      <family val="3"/>
    </font>
    <font>
      <sz val="14"/>
      <color rgb="FFFF0000"/>
      <name val="Calibri"/>
      <family val="3"/>
    </font>
    <font>
      <sz val="12"/>
      <color rgb="FFFF0000"/>
      <name val="Calibri"/>
      <family val="3"/>
    </font>
    <font>
      <sz val="10"/>
      <color theme="3" tint="0.39998000860214233"/>
      <name val="Calibri"/>
      <family val="3"/>
    </font>
    <font>
      <sz val="14"/>
      <color theme="3" tint="0.39998000860214233"/>
      <name val="Calibri"/>
      <family val="3"/>
    </font>
    <font>
      <sz val="12"/>
      <color theme="3" tint="0.39998000860214233"/>
      <name val="Calibri"/>
      <family val="3"/>
    </font>
    <font>
      <sz val="9"/>
      <color theme="1"/>
      <name val="Calibri"/>
      <family val="3"/>
    </font>
    <font>
      <b/>
      <sz val="14"/>
      <color rgb="FFFF0000"/>
      <name val="Calibri"/>
      <family val="3"/>
    </font>
    <font>
      <b/>
      <sz val="16"/>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92D050"/>
        <bgColor indexed="64"/>
      </patternFill>
    </fill>
    <fill>
      <patternFill patternType="solid">
        <fgColor rgb="FFFF0000"/>
        <bgColor indexed="64"/>
      </patternFill>
    </fill>
    <fill>
      <patternFill patternType="solid">
        <fgColor rgb="FFFFFF0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double"/>
      <right style="double"/>
      <top style="double"/>
      <bottom style="double"/>
    </border>
    <border>
      <left style="double"/>
      <right>
        <color indexed="63"/>
      </right>
      <top style="double"/>
      <bottom style="double"/>
    </border>
    <border>
      <left style="medium"/>
      <right style="medium"/>
      <top style="medium"/>
      <bottom style="double"/>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67">
    <xf numFmtId="0" fontId="0" fillId="0" borderId="0" xfId="0" applyFont="1" applyAlignment="1">
      <alignment vertical="center"/>
    </xf>
    <xf numFmtId="0" fontId="55" fillId="0" borderId="0" xfId="0" applyFont="1" applyAlignment="1">
      <alignment vertical="center"/>
    </xf>
    <xf numFmtId="0" fontId="56" fillId="0" borderId="0" xfId="0" applyFont="1" applyAlignment="1">
      <alignment horizontal="center" vertical="center"/>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Border="1" applyAlignment="1">
      <alignment horizontal="center" vertical="center"/>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9" fontId="57" fillId="0" borderId="0" xfId="0" applyNumberFormat="1" applyFont="1" applyBorder="1" applyAlignment="1">
      <alignment horizontal="center" vertical="center"/>
    </xf>
    <xf numFmtId="0" fontId="56" fillId="0" borderId="0" xfId="0" applyFont="1" applyBorder="1" applyAlignment="1">
      <alignment horizontal="center" vertical="center"/>
    </xf>
    <xf numFmtId="0" fontId="55" fillId="0" borderId="0" xfId="0" applyFont="1" applyBorder="1" applyAlignment="1">
      <alignment horizontal="center" vertical="center"/>
    </xf>
    <xf numFmtId="38" fontId="57" fillId="0" borderId="0" xfId="48" applyFont="1" applyBorder="1" applyAlignment="1">
      <alignment horizontal="left" vertical="center"/>
    </xf>
    <xf numFmtId="0" fontId="55" fillId="0" borderId="0" xfId="0" applyFont="1" applyBorder="1" applyAlignment="1">
      <alignment vertical="center"/>
    </xf>
    <xf numFmtId="0" fontId="56" fillId="0" borderId="0" xfId="0" applyFont="1" applyBorder="1" applyAlignment="1">
      <alignment vertical="center"/>
    </xf>
    <xf numFmtId="0" fontId="56" fillId="0" borderId="0" xfId="0" applyFont="1" applyBorder="1" applyAlignment="1">
      <alignment horizontal="left" vertical="center"/>
    </xf>
    <xf numFmtId="0" fontId="58" fillId="0" borderId="0" xfId="0" applyFont="1" applyBorder="1" applyAlignment="1">
      <alignment vertical="center"/>
    </xf>
    <xf numFmtId="38" fontId="59" fillId="0" borderId="10" xfId="48" applyFont="1" applyBorder="1" applyAlignment="1">
      <alignment vertical="center"/>
    </xf>
    <xf numFmtId="38" fontId="59" fillId="0" borderId="10" xfId="48" applyFont="1" applyBorder="1" applyAlignment="1">
      <alignment horizontal="right" vertical="center" wrapText="1"/>
    </xf>
    <xf numFmtId="0" fontId="60" fillId="0" borderId="0" xfId="0" applyFont="1" applyAlignment="1">
      <alignment horizontal="left" vertical="center"/>
    </xf>
    <xf numFmtId="0" fontId="61" fillId="0" borderId="0" xfId="0" applyFont="1" applyBorder="1" applyAlignment="1">
      <alignment vertical="center"/>
    </xf>
    <xf numFmtId="38" fontId="57" fillId="0" borderId="0" xfId="48" applyFont="1" applyBorder="1" applyAlignment="1">
      <alignment horizontal="center" vertical="center"/>
    </xf>
    <xf numFmtId="38" fontId="55" fillId="19" borderId="11" xfId="48" applyFont="1" applyFill="1" applyBorder="1" applyAlignment="1">
      <alignment horizontal="right" vertical="center"/>
    </xf>
    <xf numFmtId="0" fontId="55" fillId="33" borderId="11" xfId="0" applyFont="1" applyFill="1" applyBorder="1" applyAlignment="1">
      <alignment horizontal="right" vertical="center"/>
    </xf>
    <xf numFmtId="0" fontId="62" fillId="0" borderId="0" xfId="0" applyFont="1" applyBorder="1" applyAlignment="1">
      <alignment horizontal="left" vertical="center"/>
    </xf>
    <xf numFmtId="38" fontId="55" fillId="14" borderId="11" xfId="48" applyFont="1" applyFill="1" applyBorder="1" applyAlignment="1">
      <alignment vertical="center"/>
    </xf>
    <xf numFmtId="38" fontId="55" fillId="34" borderId="11" xfId="48" applyFont="1" applyFill="1" applyBorder="1" applyAlignment="1">
      <alignment horizontal="right" vertical="center"/>
    </xf>
    <xf numFmtId="0" fontId="56" fillId="0" borderId="0" xfId="0" applyFont="1" applyBorder="1" applyAlignment="1">
      <alignment horizontal="center" vertical="center"/>
    </xf>
    <xf numFmtId="0" fontId="56" fillId="0" borderId="0" xfId="0" applyFont="1" applyBorder="1" applyAlignment="1">
      <alignment horizontal="center" vertical="center"/>
    </xf>
    <xf numFmtId="0" fontId="63" fillId="0" borderId="0" xfId="0" applyFont="1" applyBorder="1" applyAlignment="1">
      <alignment horizontal="left" vertical="center" wrapText="1"/>
    </xf>
    <xf numFmtId="38" fontId="63" fillId="0" borderId="0" xfId="48" applyFont="1" applyBorder="1" applyAlignment="1">
      <alignment horizontal="left" vertical="center"/>
    </xf>
    <xf numFmtId="0" fontId="64" fillId="0" borderId="0" xfId="0" applyFont="1" applyBorder="1" applyAlignment="1">
      <alignment horizontal="center" vertical="center" wrapText="1"/>
    </xf>
    <xf numFmtId="0" fontId="64" fillId="0" borderId="0" xfId="0" applyFont="1" applyBorder="1" applyAlignment="1">
      <alignment horizontal="center" vertical="center"/>
    </xf>
    <xf numFmtId="9" fontId="64" fillId="0" borderId="0" xfId="0" applyNumberFormat="1" applyFont="1" applyBorder="1" applyAlignment="1">
      <alignment horizontal="center" vertical="center"/>
    </xf>
    <xf numFmtId="0" fontId="65" fillId="0" borderId="0" xfId="0" applyFont="1" applyBorder="1" applyAlignment="1">
      <alignment horizontal="center" vertical="center"/>
    </xf>
    <xf numFmtId="0" fontId="66" fillId="0" borderId="0" xfId="0" applyFont="1" applyBorder="1" applyAlignment="1">
      <alignment horizontal="center" vertical="center"/>
    </xf>
    <xf numFmtId="0" fontId="67" fillId="0" borderId="0" xfId="0" applyFont="1" applyBorder="1" applyAlignment="1">
      <alignment horizontal="center" vertical="center" wrapText="1"/>
    </xf>
    <xf numFmtId="0" fontId="67" fillId="0" borderId="0" xfId="0" applyFont="1" applyBorder="1" applyAlignment="1">
      <alignment horizontal="center" vertical="center"/>
    </xf>
    <xf numFmtId="9" fontId="67" fillId="0" borderId="0" xfId="0" applyNumberFormat="1" applyFont="1" applyBorder="1" applyAlignment="1">
      <alignment horizontal="center" vertical="center"/>
    </xf>
    <xf numFmtId="0" fontId="68" fillId="0" borderId="0" xfId="0" applyFont="1" applyBorder="1" applyAlignment="1">
      <alignment horizontal="center" vertical="center"/>
    </xf>
    <xf numFmtId="0" fontId="69" fillId="0" borderId="0" xfId="0" applyFont="1" applyBorder="1" applyAlignment="1">
      <alignment horizontal="center" vertical="center"/>
    </xf>
    <xf numFmtId="38" fontId="55" fillId="14" borderId="0" xfId="48" applyFont="1" applyFill="1" applyBorder="1" applyAlignment="1">
      <alignment vertical="center"/>
    </xf>
    <xf numFmtId="38" fontId="57" fillId="0" borderId="0" xfId="0" applyNumberFormat="1" applyFont="1" applyAlignment="1">
      <alignment vertical="center"/>
    </xf>
    <xf numFmtId="181" fontId="57" fillId="0" borderId="0" xfId="0" applyNumberFormat="1" applyFont="1" applyBorder="1" applyAlignment="1">
      <alignment horizontal="center" vertical="center"/>
    </xf>
    <xf numFmtId="0" fontId="56" fillId="0" borderId="0" xfId="0" applyFont="1" applyAlignment="1">
      <alignment horizontal="left" vertical="center"/>
    </xf>
    <xf numFmtId="0" fontId="69" fillId="0" borderId="0" xfId="0" applyFont="1" applyBorder="1" applyAlignment="1">
      <alignment horizontal="center" vertical="center"/>
    </xf>
    <xf numFmtId="0" fontId="56" fillId="0" borderId="0" xfId="0" applyFont="1" applyBorder="1" applyAlignment="1">
      <alignment horizontal="center" vertical="center"/>
    </xf>
    <xf numFmtId="38" fontId="63" fillId="0" borderId="0" xfId="48" applyFont="1" applyBorder="1" applyAlignment="1">
      <alignment horizontal="left" vertical="center"/>
    </xf>
    <xf numFmtId="181" fontId="67" fillId="0" borderId="0" xfId="0" applyNumberFormat="1" applyFont="1" applyBorder="1" applyAlignment="1">
      <alignment horizontal="center" vertical="center"/>
    </xf>
    <xf numFmtId="38" fontId="55" fillId="0" borderId="0" xfId="48" applyFont="1" applyAlignment="1">
      <alignment vertical="center"/>
    </xf>
    <xf numFmtId="0" fontId="70" fillId="0" borderId="0" xfId="0" applyFont="1" applyAlignment="1">
      <alignment horizontal="center" vertical="center"/>
    </xf>
    <xf numFmtId="0" fontId="69" fillId="0" borderId="0" xfId="0" applyFont="1" applyBorder="1" applyAlignment="1">
      <alignment vertical="center"/>
    </xf>
    <xf numFmtId="186" fontId="69" fillId="0" borderId="0" xfId="0" applyNumberFormat="1" applyFont="1" applyBorder="1" applyAlignment="1">
      <alignment vertical="center"/>
    </xf>
    <xf numFmtId="185" fontId="69" fillId="0" borderId="0" xfId="0" applyNumberFormat="1" applyFont="1" applyBorder="1" applyAlignment="1">
      <alignment horizontal="center" vertical="center"/>
    </xf>
    <xf numFmtId="38" fontId="55" fillId="0" borderId="0" xfId="48" applyFont="1" applyFill="1" applyBorder="1" applyAlignment="1">
      <alignment vertical="center"/>
    </xf>
    <xf numFmtId="38" fontId="59" fillId="0" borderId="0" xfId="48" applyFont="1" applyBorder="1" applyAlignment="1">
      <alignment vertical="center"/>
    </xf>
    <xf numFmtId="187" fontId="55" fillId="0" borderId="10" xfId="0" applyNumberFormat="1" applyFont="1" applyBorder="1" applyAlignment="1">
      <alignment vertical="center"/>
    </xf>
    <xf numFmtId="38" fontId="55" fillId="14" borderId="12" xfId="48" applyFont="1" applyFill="1" applyBorder="1" applyAlignment="1">
      <alignment vertical="center"/>
    </xf>
    <xf numFmtId="38" fontId="55" fillId="35" borderId="13" xfId="48" applyFont="1" applyFill="1" applyBorder="1" applyAlignment="1">
      <alignment vertical="center"/>
    </xf>
    <xf numFmtId="0" fontId="71" fillId="0" borderId="0" xfId="0" applyFont="1" applyAlignment="1">
      <alignment horizontal="center" vertical="center"/>
    </xf>
    <xf numFmtId="0" fontId="56" fillId="0" borderId="0" xfId="0" applyFont="1" applyAlignment="1">
      <alignment horizontal="left" vertical="center"/>
    </xf>
    <xf numFmtId="0" fontId="69" fillId="0" borderId="0" xfId="0" applyFont="1" applyBorder="1" applyAlignment="1">
      <alignment horizontal="center" vertical="center"/>
    </xf>
    <xf numFmtId="0" fontId="56" fillId="0" borderId="0" xfId="0" applyFont="1" applyBorder="1" applyAlignment="1">
      <alignment horizontal="center" vertical="center"/>
    </xf>
    <xf numFmtId="38" fontId="63" fillId="0" borderId="0" xfId="48" applyFont="1" applyBorder="1" applyAlignment="1">
      <alignment horizontal="left" vertical="center"/>
    </xf>
    <xf numFmtId="38" fontId="3" fillId="0" borderId="0" xfId="48" applyFont="1" applyBorder="1" applyAlignment="1">
      <alignment horizontal="left" vertical="center"/>
    </xf>
    <xf numFmtId="0" fontId="66" fillId="0" borderId="0" xfId="0" applyFont="1" applyBorder="1" applyAlignment="1">
      <alignment horizontal="center" vertical="center"/>
    </xf>
    <xf numFmtId="0" fontId="50" fillId="35" borderId="0" xfId="0" applyFont="1" applyFill="1" applyAlignment="1">
      <alignment horizontal="center" vertical="center"/>
    </xf>
    <xf numFmtId="38" fontId="72" fillId="35" borderId="11" xfId="0" applyNumberFormat="1" applyFont="1" applyFill="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114300</xdr:colOff>
      <xdr:row>5</xdr:row>
      <xdr:rowOff>85725</xdr:rowOff>
    </xdr:from>
    <xdr:to>
      <xdr:col>11</xdr:col>
      <xdr:colOff>514350</xdr:colOff>
      <xdr:row>19</xdr:row>
      <xdr:rowOff>361950</xdr:rowOff>
    </xdr:to>
    <xdr:sp>
      <xdr:nvSpPr>
        <xdr:cNvPr id="1" name="右中かっこ 1"/>
        <xdr:cNvSpPr>
          <a:spLocks/>
        </xdr:cNvSpPr>
      </xdr:nvSpPr>
      <xdr:spPr>
        <a:xfrm>
          <a:off x="5981700" y="1762125"/>
          <a:ext cx="400050" cy="4962525"/>
        </a:xfrm>
        <a:prstGeom prst="rightBrace">
          <a:avLst>
            <a:gd name="adj1" fmla="val -49064"/>
            <a:gd name="adj2" fmla="val -2847"/>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276225</xdr:colOff>
      <xdr:row>3</xdr:row>
      <xdr:rowOff>133350</xdr:rowOff>
    </xdr:from>
    <xdr:to>
      <xdr:col>1</xdr:col>
      <xdr:colOff>552450</xdr:colOff>
      <xdr:row>4</xdr:row>
      <xdr:rowOff>352425</xdr:rowOff>
    </xdr:to>
    <xdr:sp>
      <xdr:nvSpPr>
        <xdr:cNvPr id="2" name="テキスト ボックス 2"/>
        <xdr:cNvSpPr txBox="1">
          <a:spLocks noChangeArrowheads="1"/>
        </xdr:cNvSpPr>
      </xdr:nvSpPr>
      <xdr:spPr>
        <a:xfrm>
          <a:off x="276225" y="1095375"/>
          <a:ext cx="1047750" cy="504825"/>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00" b="1" i="0" u="none" baseline="0">
              <a:solidFill>
                <a:srgbClr val="FF0000"/>
              </a:solidFill>
            </a:rPr>
            <a:t>請負金額（税抜）を入力して下さい</a:t>
          </a:r>
        </a:p>
      </xdr:txBody>
    </xdr:sp>
    <xdr:clientData/>
  </xdr:twoCellAnchor>
  <xdr:twoCellAnchor>
    <xdr:from>
      <xdr:col>1</xdr:col>
      <xdr:colOff>342900</xdr:colOff>
      <xdr:row>4</xdr:row>
      <xdr:rowOff>104775</xdr:rowOff>
    </xdr:from>
    <xdr:to>
      <xdr:col>2</xdr:col>
      <xdr:colOff>28575</xdr:colOff>
      <xdr:row>5</xdr:row>
      <xdr:rowOff>19050</xdr:rowOff>
    </xdr:to>
    <xdr:sp>
      <xdr:nvSpPr>
        <xdr:cNvPr id="3" name="矢印: 右 3"/>
        <xdr:cNvSpPr>
          <a:spLocks/>
        </xdr:cNvSpPr>
      </xdr:nvSpPr>
      <xdr:spPr>
        <a:xfrm rot="1622943">
          <a:off x="1114425" y="1352550"/>
          <a:ext cx="371475" cy="342900"/>
        </a:xfrm>
        <a:prstGeom prst="rightArrow">
          <a:avLst>
            <a:gd name="adj" fmla="val 940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571500</xdr:colOff>
      <xdr:row>6</xdr:row>
      <xdr:rowOff>19050</xdr:rowOff>
    </xdr:from>
    <xdr:to>
      <xdr:col>12</xdr:col>
      <xdr:colOff>971550</xdr:colOff>
      <xdr:row>18</xdr:row>
      <xdr:rowOff>295275</xdr:rowOff>
    </xdr:to>
    <xdr:sp>
      <xdr:nvSpPr>
        <xdr:cNvPr id="1" name="右中かっこ 1"/>
        <xdr:cNvSpPr>
          <a:spLocks/>
        </xdr:cNvSpPr>
      </xdr:nvSpPr>
      <xdr:spPr>
        <a:xfrm>
          <a:off x="7905750" y="2028825"/>
          <a:ext cx="400050" cy="4619625"/>
        </a:xfrm>
        <a:prstGeom prst="rightBrace">
          <a:avLst>
            <a:gd name="adj1" fmla="val -49157"/>
            <a:gd name="adj2" fmla="val -2847"/>
          </a:avLst>
        </a:prstGeom>
        <a:no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20"/>
  <sheetViews>
    <sheetView tabSelected="1" zoomScalePageLayoutView="0" workbookViewId="0" topLeftCell="A4">
      <selection activeCell="O10" sqref="O10"/>
    </sheetView>
  </sheetViews>
  <sheetFormatPr defaultColWidth="9.140625" defaultRowHeight="15"/>
  <cols>
    <col min="1" max="1" width="11.57421875" style="2" bestFit="1" customWidth="1"/>
    <col min="2" max="2" width="10.28125" style="3" bestFit="1" customWidth="1"/>
    <col min="3" max="3" width="16.57421875" style="3" customWidth="1"/>
    <col min="4" max="4" width="3.140625" style="3" bestFit="1" customWidth="1"/>
    <col min="5" max="5" width="9.7109375" style="3" customWidth="1"/>
    <col min="6" max="6" width="3.140625" style="3" bestFit="1" customWidth="1"/>
    <col min="7" max="7" width="9.00390625" style="3" customWidth="1"/>
    <col min="8" max="8" width="3.421875" style="3" bestFit="1" customWidth="1"/>
    <col min="9" max="9" width="5.421875" style="2" customWidth="1"/>
    <col min="10" max="10" width="4.140625" style="1" bestFit="1" customWidth="1"/>
    <col min="11" max="11" width="11.57421875" style="1" bestFit="1" customWidth="1"/>
    <col min="12" max="12" width="9.00390625" style="1" customWidth="1"/>
    <col min="13" max="13" width="14.8515625" style="1" customWidth="1"/>
  </cols>
  <sheetData>
    <row r="1" ht="30.75" customHeight="1">
      <c r="A1" s="18" t="s">
        <v>12</v>
      </c>
    </row>
    <row r="2" spans="1:11" ht="22.5" customHeight="1">
      <c r="A2" s="59" t="s">
        <v>19</v>
      </c>
      <c r="B2" s="59"/>
      <c r="C2" s="59"/>
      <c r="D2" s="59"/>
      <c r="E2" s="59"/>
      <c r="F2" s="59"/>
      <c r="G2" s="59"/>
      <c r="H2" s="59"/>
      <c r="I2" s="59"/>
      <c r="J2" s="59"/>
      <c r="K2" s="59"/>
    </row>
    <row r="3" spans="1:11" ht="22.5" customHeight="1">
      <c r="A3" s="59" t="s">
        <v>20</v>
      </c>
      <c r="B3" s="59"/>
      <c r="C3" s="59"/>
      <c r="D3" s="59"/>
      <c r="E3" s="59"/>
      <c r="F3" s="59"/>
      <c r="G3" s="59"/>
      <c r="H3" s="59"/>
      <c r="I3" s="59"/>
      <c r="J3" s="59"/>
      <c r="K3" s="59"/>
    </row>
    <row r="4" spans="1:11" ht="22.5" customHeight="1">
      <c r="A4" s="4"/>
      <c r="B4" s="4"/>
      <c r="C4" s="4"/>
      <c r="D4" s="4"/>
      <c r="E4" s="4"/>
      <c r="F4" s="4"/>
      <c r="G4" s="4"/>
      <c r="H4" s="4"/>
      <c r="I4" s="4"/>
      <c r="J4" s="4"/>
      <c r="K4" s="4"/>
    </row>
    <row r="5" spans="1:11" s="1" customFormat="1" ht="33.75" customHeight="1" thickBot="1">
      <c r="A5" s="5"/>
      <c r="B5" s="5"/>
      <c r="C5" s="35" t="s">
        <v>3</v>
      </c>
      <c r="D5" s="36" t="s">
        <v>4</v>
      </c>
      <c r="E5" s="37">
        <v>0.23</v>
      </c>
      <c r="F5" s="36" t="s">
        <v>4</v>
      </c>
      <c r="G5" s="60" t="s">
        <v>22</v>
      </c>
      <c r="H5" s="60"/>
      <c r="I5" s="60"/>
      <c r="J5" s="38" t="s">
        <v>11</v>
      </c>
      <c r="K5" s="39" t="s">
        <v>5</v>
      </c>
    </row>
    <row r="6" spans="1:11" s="1" customFormat="1" ht="33.75" customHeight="1" thickBot="1" thickTop="1">
      <c r="A6" s="23" t="s">
        <v>0</v>
      </c>
      <c r="B6" s="14" t="s">
        <v>2</v>
      </c>
      <c r="C6" s="16">
        <v>2000000</v>
      </c>
      <c r="E6" s="41">
        <f>ROUNDDOWN(C6*0.23,-3)</f>
        <v>460000</v>
      </c>
      <c r="J6" s="10"/>
      <c r="K6" s="24">
        <f>ROUNDDOWN(E6*9.5/1000,0)</f>
        <v>4370</v>
      </c>
    </row>
    <row r="7" spans="1:11" s="1" customFormat="1" ht="33.75" customHeight="1">
      <c r="A7" s="23"/>
      <c r="B7" s="14"/>
      <c r="C7" s="63" t="s">
        <v>24</v>
      </c>
      <c r="D7" s="62"/>
      <c r="E7" s="62"/>
      <c r="F7" s="62"/>
      <c r="G7" s="62"/>
      <c r="H7" s="62"/>
      <c r="I7" s="29"/>
      <c r="J7" s="10"/>
      <c r="K7" s="40"/>
    </row>
    <row r="8" spans="1:11" s="1" customFormat="1" ht="18.75" customHeight="1" thickBot="1">
      <c r="A8" s="5"/>
      <c r="B8" s="14"/>
      <c r="C8" s="30" t="s">
        <v>3</v>
      </c>
      <c r="D8" s="31" t="s">
        <v>4</v>
      </c>
      <c r="E8" s="32">
        <v>0.23</v>
      </c>
      <c r="F8" s="31" t="s">
        <v>4</v>
      </c>
      <c r="G8" s="64" t="s">
        <v>23</v>
      </c>
      <c r="H8" s="64"/>
      <c r="I8" s="64"/>
      <c r="J8" s="33" t="s">
        <v>11</v>
      </c>
      <c r="K8" s="34" t="s">
        <v>5</v>
      </c>
    </row>
    <row r="9" spans="1:11" s="1" customFormat="1" ht="33.75" customHeight="1" thickBot="1" thickTop="1">
      <c r="A9" s="5"/>
      <c r="B9" s="13" t="s">
        <v>6</v>
      </c>
      <c r="C9" s="17">
        <v>0</v>
      </c>
      <c r="E9" s="1">
        <f>ROUNDDOWN(C9*0.23,-3)</f>
        <v>0</v>
      </c>
      <c r="J9" s="10"/>
      <c r="K9" s="25">
        <f>ROUNDDOWN(E9*9.5/1000,0)</f>
        <v>0</v>
      </c>
    </row>
    <row r="10" spans="1:11" s="1" customFormat="1" ht="18.75" customHeight="1">
      <c r="A10" s="5"/>
      <c r="B10" s="13"/>
      <c r="C10" s="62" t="s">
        <v>21</v>
      </c>
      <c r="D10" s="62"/>
      <c r="E10" s="62"/>
      <c r="F10" s="62"/>
      <c r="G10" s="62"/>
      <c r="H10" s="62"/>
      <c r="I10" s="5"/>
      <c r="J10" s="10"/>
      <c r="K10" s="5"/>
    </row>
    <row r="11" spans="1:11" s="1" customFormat="1" ht="11.25" customHeight="1">
      <c r="A11" s="27"/>
      <c r="B11" s="13"/>
      <c r="C11" s="28"/>
      <c r="D11" s="28"/>
      <c r="E11" s="28"/>
      <c r="F11" s="28"/>
      <c r="G11" s="27"/>
      <c r="H11" s="27"/>
      <c r="I11" s="27"/>
      <c r="J11" s="10"/>
      <c r="K11" s="27"/>
    </row>
    <row r="12" spans="1:13" s="1" customFormat="1" ht="33.75" customHeight="1" thickBot="1">
      <c r="A12" s="9"/>
      <c r="B12" s="9"/>
      <c r="C12" s="6" t="s">
        <v>3</v>
      </c>
      <c r="D12" s="7" t="s">
        <v>4</v>
      </c>
      <c r="E12" s="8">
        <v>0.23</v>
      </c>
      <c r="F12" s="7" t="s">
        <v>4</v>
      </c>
      <c r="G12" s="61" t="s">
        <v>13</v>
      </c>
      <c r="H12" s="61"/>
      <c r="I12" s="61"/>
      <c r="J12" s="10" t="s">
        <v>11</v>
      </c>
      <c r="K12" s="9" t="s">
        <v>8</v>
      </c>
      <c r="M12" s="65" t="s">
        <v>17</v>
      </c>
    </row>
    <row r="13" spans="1:13" s="1" customFormat="1" ht="33.75" customHeight="1" thickBot="1" thickTop="1">
      <c r="A13" s="15" t="s">
        <v>1</v>
      </c>
      <c r="B13" s="9" t="s">
        <v>2</v>
      </c>
      <c r="C13" s="17">
        <f>C6</f>
        <v>2000000</v>
      </c>
      <c r="D13" s="7" t="s">
        <v>7</v>
      </c>
      <c r="E13" s="42">
        <f>ROUNDDOWN(C13*0.23,-3)</f>
        <v>460000</v>
      </c>
      <c r="F13" s="7" t="s">
        <v>7</v>
      </c>
      <c r="G13" s="5" t="s">
        <v>7</v>
      </c>
      <c r="H13" s="5" t="s">
        <v>14</v>
      </c>
      <c r="I13" s="5" t="s">
        <v>14</v>
      </c>
      <c r="J13" s="10" t="s">
        <v>7</v>
      </c>
      <c r="K13" s="21">
        <f>ROUNDDOWN(E13*0.02/1000,0)</f>
        <v>9</v>
      </c>
      <c r="M13" s="66">
        <f>K6+K9+K13+K15+K18+K20</f>
        <v>4510</v>
      </c>
    </row>
    <row r="14" spans="1:11" s="1" customFormat="1" ht="15" customHeight="1" thickBot="1">
      <c r="A14" s="13"/>
      <c r="B14" s="5"/>
      <c r="C14" s="11"/>
      <c r="D14" s="7"/>
      <c r="E14" s="7"/>
      <c r="F14" s="7"/>
      <c r="G14" s="5"/>
      <c r="H14" s="5"/>
      <c r="I14" s="5"/>
      <c r="J14" s="10"/>
      <c r="K14" s="12"/>
    </row>
    <row r="15" spans="1:11" s="1" customFormat="1" ht="33.75" customHeight="1" thickBot="1" thickTop="1">
      <c r="A15" s="13"/>
      <c r="B15" s="26" t="s">
        <v>18</v>
      </c>
      <c r="C15" s="17">
        <f>C9</f>
        <v>0</v>
      </c>
      <c r="D15" s="7"/>
      <c r="E15" s="7">
        <f>ROUNDDOWN(C15*0.23,-3)</f>
        <v>0</v>
      </c>
      <c r="F15" s="7"/>
      <c r="G15" s="26"/>
      <c r="H15" s="26"/>
      <c r="I15" s="26"/>
      <c r="J15" s="10"/>
      <c r="K15" s="21">
        <f>ROUNDDOWN(E15*0.02/1000,0)</f>
        <v>0</v>
      </c>
    </row>
    <row r="16" spans="1:11" s="1" customFormat="1" ht="19.5" customHeight="1">
      <c r="A16" s="13"/>
      <c r="B16" s="9"/>
      <c r="C16" s="11"/>
      <c r="D16" s="7"/>
      <c r="E16" s="7"/>
      <c r="F16" s="7"/>
      <c r="G16" s="9"/>
      <c r="H16" s="9"/>
      <c r="I16" s="9"/>
      <c r="J16" s="10"/>
      <c r="K16" s="12"/>
    </row>
    <row r="17" spans="1:11" s="1" customFormat="1" ht="33.75" customHeight="1" thickBot="1">
      <c r="A17" s="13"/>
      <c r="B17" s="9"/>
      <c r="C17" s="20" t="s">
        <v>5</v>
      </c>
      <c r="D17" s="7" t="s">
        <v>4</v>
      </c>
      <c r="E17" s="8">
        <v>0.03</v>
      </c>
      <c r="F17" s="7"/>
      <c r="G17" s="9"/>
      <c r="H17" s="9"/>
      <c r="I17" s="9"/>
      <c r="J17" s="10" t="s">
        <v>16</v>
      </c>
      <c r="K17" s="9" t="s">
        <v>10</v>
      </c>
    </row>
    <row r="18" spans="1:11" s="1" customFormat="1" ht="33.75" customHeight="1" thickBot="1" thickTop="1">
      <c r="A18" s="19" t="s">
        <v>15</v>
      </c>
      <c r="B18" s="14" t="s">
        <v>2</v>
      </c>
      <c r="C18" s="17">
        <f>K6</f>
        <v>4370</v>
      </c>
      <c r="D18" s="7" t="s">
        <v>7</v>
      </c>
      <c r="E18" s="8" t="s">
        <v>7</v>
      </c>
      <c r="F18" s="7" t="s">
        <v>9</v>
      </c>
      <c r="G18" s="5" t="s">
        <v>9</v>
      </c>
      <c r="H18" s="5" t="s">
        <v>9</v>
      </c>
      <c r="I18" s="5" t="s">
        <v>9</v>
      </c>
      <c r="J18" s="10" t="s">
        <v>7</v>
      </c>
      <c r="K18" s="22">
        <f>INT(C18*0.03)</f>
        <v>131</v>
      </c>
    </row>
    <row r="19" spans="1:9" s="1" customFormat="1" ht="15.75" customHeight="1" thickBot="1">
      <c r="A19" s="2"/>
      <c r="B19" s="3"/>
      <c r="C19" s="3"/>
      <c r="D19" s="3"/>
      <c r="E19" s="3"/>
      <c r="F19" s="3"/>
      <c r="G19" s="3"/>
      <c r="H19" s="3"/>
      <c r="I19" s="2"/>
    </row>
    <row r="20" spans="1:11" s="1" customFormat="1" ht="37.5" customHeight="1" thickBot="1" thickTop="1">
      <c r="A20" s="2"/>
      <c r="B20" s="3" t="s">
        <v>18</v>
      </c>
      <c r="C20" s="17">
        <f>K9</f>
        <v>0</v>
      </c>
      <c r="D20" s="3"/>
      <c r="E20" s="3"/>
      <c r="F20" s="3"/>
      <c r="G20" s="3"/>
      <c r="H20" s="3"/>
      <c r="I20" s="2"/>
      <c r="K20" s="22">
        <f>INT(C20*0.03)</f>
        <v>0</v>
      </c>
    </row>
  </sheetData>
  <sheetProtection/>
  <mergeCells count="7">
    <mergeCell ref="A2:K2"/>
    <mergeCell ref="A3:K3"/>
    <mergeCell ref="G5:I5"/>
    <mergeCell ref="G12:I12"/>
    <mergeCell ref="C10:H10"/>
    <mergeCell ref="C7:H7"/>
    <mergeCell ref="G8:I8"/>
  </mergeCells>
  <printOptions/>
  <pageMargins left="0.4330708661417323" right="0.2362204724409449" top="0.7480314960629921" bottom="0.7480314960629921" header="0.31496062992125984" footer="0.31496062992125984"/>
  <pageSetup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dimension ref="A1:M20"/>
  <sheetViews>
    <sheetView zoomScalePageLayoutView="0" workbookViewId="0" topLeftCell="A3">
      <selection activeCell="A4" sqref="A4"/>
    </sheetView>
  </sheetViews>
  <sheetFormatPr defaultColWidth="9.140625" defaultRowHeight="15"/>
  <cols>
    <col min="1" max="1" width="11.57421875" style="2" bestFit="1" customWidth="1"/>
    <col min="2" max="2" width="10.28125" style="3" bestFit="1" customWidth="1"/>
    <col min="3" max="3" width="16.57421875" style="3" customWidth="1"/>
    <col min="4" max="4" width="3.140625" style="3" bestFit="1" customWidth="1"/>
    <col min="5" max="5" width="9.7109375" style="3" customWidth="1"/>
    <col min="6" max="6" width="3.140625" style="3" bestFit="1" customWidth="1"/>
    <col min="7" max="7" width="11.57421875" style="3" bestFit="1" customWidth="1"/>
    <col min="8" max="8" width="3.421875" style="3" bestFit="1" customWidth="1"/>
    <col min="9" max="9" width="10.8515625" style="2" customWidth="1"/>
    <col min="10" max="10" width="4.140625" style="1" bestFit="1" customWidth="1"/>
    <col min="11" max="11" width="11.57421875" style="1" bestFit="1" customWidth="1"/>
    <col min="12" max="12" width="14.00390625" style="1" customWidth="1"/>
    <col min="13" max="13" width="14.8515625" style="1" customWidth="1"/>
  </cols>
  <sheetData>
    <row r="1" ht="30.75" customHeight="1">
      <c r="A1" s="18" t="s">
        <v>12</v>
      </c>
    </row>
    <row r="2" spans="1:11" ht="22.5" customHeight="1">
      <c r="A2" s="59" t="s">
        <v>19</v>
      </c>
      <c r="B2" s="59"/>
      <c r="C2" s="59"/>
      <c r="D2" s="59"/>
      <c r="E2" s="59"/>
      <c r="F2" s="59"/>
      <c r="G2" s="59"/>
      <c r="H2" s="59"/>
      <c r="I2" s="59"/>
      <c r="J2" s="59"/>
      <c r="K2" s="59"/>
    </row>
    <row r="3" spans="1:11" ht="22.5" customHeight="1">
      <c r="A3" s="59" t="s">
        <v>35</v>
      </c>
      <c r="B3" s="59"/>
      <c r="C3" s="59"/>
      <c r="D3" s="59"/>
      <c r="E3" s="59"/>
      <c r="F3" s="59"/>
      <c r="G3" s="59"/>
      <c r="H3" s="59"/>
      <c r="I3" s="59"/>
      <c r="J3" s="59"/>
      <c r="K3" s="59"/>
    </row>
    <row r="4" spans="1:11" ht="22.5" customHeight="1">
      <c r="A4" s="43"/>
      <c r="B4" s="43"/>
      <c r="C4" s="43"/>
      <c r="D4" s="43"/>
      <c r="E4" s="43"/>
      <c r="F4" s="43"/>
      <c r="G4" s="49"/>
      <c r="H4" s="43"/>
      <c r="I4" s="43" t="s">
        <v>30</v>
      </c>
      <c r="J4" s="43"/>
      <c r="K4" s="43" t="s">
        <v>32</v>
      </c>
    </row>
    <row r="5" spans="1:12" s="1" customFormat="1" ht="33.75" customHeight="1" thickBot="1">
      <c r="A5" s="45" t="s">
        <v>27</v>
      </c>
      <c r="B5" s="45"/>
      <c r="C5" s="35" t="s">
        <v>25</v>
      </c>
      <c r="D5" s="36" t="s">
        <v>4</v>
      </c>
      <c r="E5" s="47">
        <v>365</v>
      </c>
      <c r="F5" s="36" t="s">
        <v>28</v>
      </c>
      <c r="G5" s="52">
        <v>12</v>
      </c>
      <c r="H5" s="50" t="s">
        <v>29</v>
      </c>
      <c r="I5" s="51">
        <v>8</v>
      </c>
      <c r="J5" s="38" t="s">
        <v>11</v>
      </c>
      <c r="K5" s="44" t="s">
        <v>5</v>
      </c>
      <c r="L5" s="58" t="s">
        <v>34</v>
      </c>
    </row>
    <row r="6" spans="1:12" s="1" customFormat="1" ht="26.25" customHeight="1" thickBot="1">
      <c r="A6" s="45"/>
      <c r="B6" s="45"/>
      <c r="C6" s="35"/>
      <c r="D6" s="36"/>
      <c r="E6" s="47" t="s">
        <v>26</v>
      </c>
      <c r="F6" s="36"/>
      <c r="G6" s="44" t="s">
        <v>26</v>
      </c>
      <c r="H6" s="44"/>
      <c r="I6" s="44"/>
      <c r="J6" s="38"/>
      <c r="K6" s="44"/>
      <c r="L6" s="55">
        <v>2</v>
      </c>
    </row>
    <row r="7" spans="1:12" s="1" customFormat="1" ht="33.75" customHeight="1" thickBot="1" thickTop="1">
      <c r="A7" s="23" t="s">
        <v>0</v>
      </c>
      <c r="B7" s="14" t="s">
        <v>2</v>
      </c>
      <c r="C7" s="16">
        <v>5000</v>
      </c>
      <c r="E7" s="41">
        <f>C7*E5</f>
        <v>1825000</v>
      </c>
      <c r="G7" s="48">
        <f>ROUNDUP(E7/12,0)</f>
        <v>152084</v>
      </c>
      <c r="I7" s="48">
        <f>G7*I5</f>
        <v>1216672</v>
      </c>
      <c r="J7" s="10"/>
      <c r="K7" s="56">
        <f>ROUNDDOWN(I7*9.5/1000,0)</f>
        <v>11558</v>
      </c>
      <c r="L7" s="57">
        <f>K7*L6</f>
        <v>23116</v>
      </c>
    </row>
    <row r="8" spans="1:11" s="1" customFormat="1" ht="33.75" customHeight="1">
      <c r="A8" s="23"/>
      <c r="B8" s="14"/>
      <c r="C8" s="54"/>
      <c r="E8" s="41"/>
      <c r="G8" s="48"/>
      <c r="I8" s="48"/>
      <c r="J8" s="10"/>
      <c r="K8" s="53"/>
    </row>
    <row r="9" spans="1:11" s="1" customFormat="1" ht="33.75" customHeight="1">
      <c r="A9" s="23"/>
      <c r="B9" s="14"/>
      <c r="C9" s="63"/>
      <c r="D9" s="62"/>
      <c r="E9" s="62"/>
      <c r="F9" s="62"/>
      <c r="G9" s="62"/>
      <c r="H9" s="62"/>
      <c r="I9" s="46"/>
      <c r="J9" s="10"/>
      <c r="K9" s="53"/>
    </row>
    <row r="10" spans="1:13" ht="17.25" customHeight="1">
      <c r="A10"/>
      <c r="B10"/>
      <c r="C10"/>
      <c r="D10"/>
      <c r="E10"/>
      <c r="F10"/>
      <c r="G10"/>
      <c r="H10"/>
      <c r="I10"/>
      <c r="J10"/>
      <c r="K10" t="s">
        <v>33</v>
      </c>
      <c r="L10"/>
      <c r="M10"/>
    </row>
    <row r="11" spans="1:12" s="1" customFormat="1" ht="33.75" customHeight="1" thickBot="1">
      <c r="A11" s="45" t="s">
        <v>31</v>
      </c>
      <c r="B11" s="45"/>
      <c r="C11" s="35" t="s">
        <v>25</v>
      </c>
      <c r="D11" s="36" t="s">
        <v>4</v>
      </c>
      <c r="E11" s="47">
        <v>365</v>
      </c>
      <c r="F11" s="36" t="s">
        <v>28</v>
      </c>
      <c r="G11" s="52">
        <v>12</v>
      </c>
      <c r="H11" s="50" t="s">
        <v>29</v>
      </c>
      <c r="I11" s="51">
        <v>12</v>
      </c>
      <c r="J11" s="38" t="s">
        <v>11</v>
      </c>
      <c r="K11" s="44" t="s">
        <v>5</v>
      </c>
      <c r="L11" s="58" t="s">
        <v>34</v>
      </c>
    </row>
    <row r="12" spans="1:12" s="1" customFormat="1" ht="19.5" customHeight="1" thickBot="1">
      <c r="A12" s="45"/>
      <c r="B12" s="45"/>
      <c r="C12" s="35"/>
      <c r="D12" s="36"/>
      <c r="E12" s="47" t="s">
        <v>26</v>
      </c>
      <c r="F12" s="36"/>
      <c r="G12" s="44" t="s">
        <v>26</v>
      </c>
      <c r="H12" s="44"/>
      <c r="I12" s="44"/>
      <c r="J12" s="38"/>
      <c r="K12" s="44"/>
      <c r="L12" s="55">
        <v>1</v>
      </c>
    </row>
    <row r="13" spans="1:12" s="1" customFormat="1" ht="33.75" customHeight="1" thickBot="1" thickTop="1">
      <c r="A13" s="23" t="s">
        <v>0</v>
      </c>
      <c r="B13" s="14" t="s">
        <v>2</v>
      </c>
      <c r="C13" s="16">
        <v>5000</v>
      </c>
      <c r="E13" s="41">
        <f>C13*E11</f>
        <v>1825000</v>
      </c>
      <c r="G13" s="48">
        <f>ROUNDUP(E13/12,0)</f>
        <v>152084</v>
      </c>
      <c r="I13" s="48">
        <f>G13*I11</f>
        <v>1825008</v>
      </c>
      <c r="J13" s="10"/>
      <c r="K13" s="56">
        <f>ROUNDDOWN(I13*12/1000,0)</f>
        <v>21900</v>
      </c>
      <c r="L13" s="57">
        <f>K13*L12</f>
        <v>21900</v>
      </c>
    </row>
    <row r="14" spans="1:13" ht="33.75" customHeight="1">
      <c r="A14"/>
      <c r="B14"/>
      <c r="C14"/>
      <c r="D14"/>
      <c r="E14"/>
      <c r="F14"/>
      <c r="G14"/>
      <c r="H14"/>
      <c r="I14"/>
      <c r="J14"/>
      <c r="K14"/>
      <c r="L14"/>
      <c r="M14"/>
    </row>
    <row r="15" spans="1:13" ht="19.5" customHeight="1">
      <c r="A15"/>
      <c r="B15"/>
      <c r="C15"/>
      <c r="D15"/>
      <c r="E15"/>
      <c r="F15"/>
      <c r="G15"/>
      <c r="H15"/>
      <c r="I15"/>
      <c r="J15"/>
      <c r="K15"/>
      <c r="L15"/>
      <c r="M15"/>
    </row>
    <row r="16" spans="1:13" ht="33.75" customHeight="1">
      <c r="A16"/>
      <c r="B16"/>
      <c r="C16"/>
      <c r="D16"/>
      <c r="E16"/>
      <c r="F16"/>
      <c r="G16"/>
      <c r="H16"/>
      <c r="I16"/>
      <c r="J16"/>
      <c r="K16"/>
      <c r="L16"/>
      <c r="M16"/>
    </row>
    <row r="17" spans="1:13" ht="33.75" customHeight="1">
      <c r="A17"/>
      <c r="B17"/>
      <c r="C17"/>
      <c r="D17"/>
      <c r="E17"/>
      <c r="F17"/>
      <c r="G17"/>
      <c r="H17"/>
      <c r="I17"/>
      <c r="J17"/>
      <c r="K17"/>
      <c r="L17"/>
      <c r="M17"/>
    </row>
    <row r="18" spans="1:13" ht="15.75" customHeight="1">
      <c r="A18"/>
      <c r="B18"/>
      <c r="C18"/>
      <c r="D18"/>
      <c r="E18"/>
      <c r="F18"/>
      <c r="G18"/>
      <c r="H18"/>
      <c r="I18"/>
      <c r="J18"/>
      <c r="K18"/>
      <c r="L18"/>
      <c r="M18"/>
    </row>
    <row r="19" spans="1:13" ht="37.5" customHeight="1">
      <c r="A19"/>
      <c r="B19"/>
      <c r="C19"/>
      <c r="D19"/>
      <c r="E19"/>
      <c r="F19"/>
      <c r="G19"/>
      <c r="H19"/>
      <c r="I19"/>
      <c r="J19"/>
      <c r="K19"/>
      <c r="L19"/>
      <c r="M19"/>
    </row>
    <row r="20" spans="1:13" ht="13.5">
      <c r="A20"/>
      <c r="B20"/>
      <c r="C20"/>
      <c r="D20"/>
      <c r="E20"/>
      <c r="F20"/>
      <c r="G20"/>
      <c r="H20"/>
      <c r="I20"/>
      <c r="J20"/>
      <c r="K20"/>
      <c r="L20"/>
      <c r="M20"/>
    </row>
  </sheetData>
  <sheetProtection/>
  <mergeCells count="3">
    <mergeCell ref="A2:K2"/>
    <mergeCell ref="A3:K3"/>
    <mergeCell ref="C9:H9"/>
  </mergeCells>
  <printOptions/>
  <pageMargins left="0.4330708661417323" right="0.2362204724409449" top="0.7480314960629921" bottom="0.7480314960629921" header="0.31496062992125984" footer="0.31496062992125984"/>
  <pageSetup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PC02</cp:lastModifiedBy>
  <cp:lastPrinted>2020-02-25T04:00:09Z</cp:lastPrinted>
  <dcterms:created xsi:type="dcterms:W3CDTF">2013-07-23T04:32:47Z</dcterms:created>
  <dcterms:modified xsi:type="dcterms:W3CDTF">2020-07-15T02:15:08Z</dcterms:modified>
  <cp:category/>
  <cp:version/>
  <cp:contentType/>
  <cp:contentStatus/>
</cp:coreProperties>
</file>